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definedNames/>
  <calcPr fullCalcOnLoad="1"/>
</workbook>
</file>

<file path=xl/sharedStrings.xml><?xml version="1.0" encoding="utf-8"?>
<sst xmlns="http://schemas.openxmlformats.org/spreadsheetml/2006/main" count="386" uniqueCount="137">
  <si>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</si>
  <si>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</si>
  <si>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</si>
  <si>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</si>
  <si>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</si>
  <si>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</si>
  <si>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</si>
  <si>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</si>
  <si>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</si>
  <si>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</si>
  <si>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</si>
  <si>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</si>
  <si>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</si>
  <si>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</si>
  <si>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Театральная 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</si>
  <si>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</si>
  <si>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</si>
  <si>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</si>
  <si>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</si>
  <si>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</si>
  <si>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</si>
  <si>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Театральная ,30</t>
  </si>
  <si>
    <t>кв.1,3,4,8,9,14,19,21,32,33,35,41,46,59,62,63,64,67,68</t>
  </si>
  <si>
    <t>смена водосточных труб</t>
  </si>
  <si>
    <t>ремонт оконных откосов (8шт) в подъездах жилого дома</t>
  </si>
  <si>
    <t>1,2,3,4-й подъезд 1,5-й этаж</t>
  </si>
  <si>
    <t>Смена эл.счетчика на квартиру за декабрь 2018г.</t>
  </si>
  <si>
    <t>кв.16</t>
  </si>
  <si>
    <t>кв.26</t>
  </si>
  <si>
    <t>кв.44</t>
  </si>
  <si>
    <t>кв.50</t>
  </si>
  <si>
    <t>кв.51</t>
  </si>
  <si>
    <t>кв.68</t>
  </si>
  <si>
    <t>кв.8</t>
  </si>
  <si>
    <t>ИТОГО</t>
  </si>
  <si>
    <t>февраль 2019г.</t>
  </si>
  <si>
    <t>ремонт электроосвещения в подъезде жилого дома</t>
  </si>
  <si>
    <t>4-й подъезд тамбур</t>
  </si>
  <si>
    <t>март 2019г.</t>
  </si>
  <si>
    <t>Установка крана шарового ф 25мм</t>
  </si>
  <si>
    <t>кв.20ХВС</t>
  </si>
  <si>
    <t>Замена пластиковых окон в подъезде 1 по 4 -й подъезд (8 шт по 2 окна в каждом подъезде )</t>
  </si>
  <si>
    <t xml:space="preserve">Смена эл.счетчика на квартиру </t>
  </si>
  <si>
    <t>кв.6</t>
  </si>
  <si>
    <t>Апрель 2019г.</t>
  </si>
  <si>
    <t xml:space="preserve">проверка   технического состояния вентиляционных и дымовых каналов. </t>
  </si>
  <si>
    <t>кв.2,22,23,39,42,44,45,51,60</t>
  </si>
  <si>
    <t>проверка   технического состояния вентиляционных и дымовых каналов.</t>
  </si>
  <si>
    <t>кв.6,7,15,16,17,20,36,37,43, 48,49,50,52</t>
  </si>
  <si>
    <t>Май 2019г.</t>
  </si>
  <si>
    <t>ремонт узла ЦО</t>
  </si>
  <si>
    <t>элеваторный узел ЦО</t>
  </si>
  <si>
    <t>смена эл.счетчика на квартиру</t>
  </si>
  <si>
    <t>кв.18</t>
  </si>
  <si>
    <t>кв.19</t>
  </si>
  <si>
    <t>кв.48</t>
  </si>
  <si>
    <t>Июнь 2019г.</t>
  </si>
  <si>
    <t>гидравлическое испытание внутридомовой системы ЦО</t>
  </si>
  <si>
    <t>смена трубопровода ф25,32, 89,57мм</t>
  </si>
  <si>
    <t>подвал (подготовка к опрессовке внутренней системы ЦО)</t>
  </si>
  <si>
    <t xml:space="preserve">смена эл.счетчика на квартиру </t>
  </si>
  <si>
    <t>кв.63</t>
  </si>
  <si>
    <t>кв.64</t>
  </si>
  <si>
    <t>Июль 2019г.</t>
  </si>
  <si>
    <t>кв.6,16,21,23,31,32,33,44,48,66</t>
  </si>
  <si>
    <t>Август 2019г.</t>
  </si>
  <si>
    <t>сентябрь 2019г.</t>
  </si>
  <si>
    <t>кв.24,6,12,66</t>
  </si>
  <si>
    <t>октябрь 2019г.</t>
  </si>
  <si>
    <t>смена эл.счетчика в квартире ж/д</t>
  </si>
  <si>
    <t>кв.1</t>
  </si>
  <si>
    <t>кв.20</t>
  </si>
  <si>
    <t>кв.36</t>
  </si>
  <si>
    <t>кв.38</t>
  </si>
  <si>
    <t>кв.4</t>
  </si>
  <si>
    <t>кв.40</t>
  </si>
  <si>
    <t>кв.49</t>
  </si>
  <si>
    <t>кв.52</t>
  </si>
  <si>
    <t>кв.53</t>
  </si>
  <si>
    <t>Разработка проекта «Оценка состояния зеленых насаждений»</t>
  </si>
  <si>
    <t>ноябрь 2019г.</t>
  </si>
  <si>
    <t>смена трубопровода ф110мм</t>
  </si>
  <si>
    <t>кв.47 ЦК</t>
  </si>
  <si>
    <t>Ремонт мягкой кровли отдельными местами (герметизация мастикой)на ж/д</t>
  </si>
  <si>
    <t>кв.50,33 (над подъездом)</t>
  </si>
  <si>
    <t>смена трубопровода ф 20,25 мм</t>
  </si>
  <si>
    <t>кв.67 ЦО п/п (п-сушитель)</t>
  </si>
  <si>
    <t>декабрь 2019г.</t>
  </si>
  <si>
    <t>Работы по аварийному ремонту общего имущества МКД с января по декабрь  2019г.</t>
  </si>
  <si>
    <t>кв.56</t>
  </si>
  <si>
    <t>ВСЕГО</t>
  </si>
  <si>
    <t>очистка придомовой территории от снега</t>
  </si>
  <si>
    <t>Театральная,30</t>
  </si>
  <si>
    <t>№п/п</t>
  </si>
  <si>
    <t>обходы и осмотры инженерных коммуникаций</t>
  </si>
  <si>
    <t>Планово-предупредительный ремонт ЩР и ВРУ</t>
  </si>
  <si>
    <t>апрель 2019г.</t>
  </si>
  <si>
    <t>дезинсекция подвальных помещений</t>
  </si>
  <si>
    <t>проверка электросчетчиков</t>
  </si>
  <si>
    <t>кв. с 1 по 80 (все квартиры в ж/д)</t>
  </si>
  <si>
    <t>установка замка на ЩР</t>
  </si>
  <si>
    <t>2-й подъезд 3-й этаж</t>
  </si>
  <si>
    <t>установка информационной таблички (1шт)</t>
  </si>
  <si>
    <t>4-й подъезд</t>
  </si>
  <si>
    <t>май 2019г.</t>
  </si>
  <si>
    <t>ремонт стояка ХВС (смена коренного крана и фасонных частей)</t>
  </si>
  <si>
    <t>кв.57-61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</si>
  <si>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</si>
  <si>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</si>
  <si>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</si>
  <si>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покос придомовой территории</t>
  </si>
  <si>
    <t>1-й подъезд 3-й этаж</t>
  </si>
  <si>
    <t>Ремонт электроосвещения (смена лампы) жилого дома в МОП</t>
  </si>
  <si>
    <t>4-й подъезд 1-й этаж</t>
  </si>
  <si>
    <t xml:space="preserve">очистка подвала от мусора </t>
  </si>
  <si>
    <t xml:space="preserve">ремонт электроосвещения (смена автоматического выключателя) </t>
  </si>
  <si>
    <t>кв.9</t>
  </si>
  <si>
    <t>установка замка на электрощит ВРУ</t>
  </si>
  <si>
    <t xml:space="preserve">ремонт электроосвещения (смена ламп светодиодных) </t>
  </si>
  <si>
    <t>3-й подъезд,1-й этаж</t>
  </si>
  <si>
    <t>3-й подъезд,4 и 5-й этаж</t>
  </si>
  <si>
    <t>3-й подъезд,2-й этаж</t>
  </si>
  <si>
    <t>3-й подъезд,тамбур</t>
  </si>
  <si>
    <t>Сентябрь 2019г.</t>
  </si>
  <si>
    <t>проверка ИПУ электроэнергии</t>
  </si>
  <si>
    <t>1-й подъезд 1-й этаж</t>
  </si>
  <si>
    <t>2-й подъезд 1-й этаж</t>
  </si>
  <si>
    <t>3-й подъезд 2-й этаж</t>
  </si>
  <si>
    <t xml:space="preserve">ремонт электроосвещения (замена автоматических выключателей) </t>
  </si>
  <si>
    <t>кв.3</t>
  </si>
  <si>
    <t>Октябрь 2019г.</t>
  </si>
  <si>
    <t>4-й подъезд 2-й этаж</t>
  </si>
  <si>
    <t>Ноябрь 2019г.</t>
  </si>
  <si>
    <t>Декабрь 2019г.</t>
  </si>
  <si>
    <t>подготовка к запуску системы ЦО в ж/д</t>
  </si>
  <si>
    <t>Наименование работ</t>
  </si>
  <si>
    <t>Стоимость,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</si>
</sst>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1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1" fillId="37" borderId="1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40" borderId="10" xfId="0" applyNumberFormat="1" applyFont="1" applyFill="1" applyBorder="1" applyAlignment="1">
      <alignment horizontal="center"/>
    </xf>
    <xf numFmtId="49" fontId="6" fillId="40" borderId="10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L8" sqref="L8"/>
    </sheetView>
  </sheetViews>
  <sheetFormatPr defaultColWidth="11.57421875" defaultRowHeight="12.75"/>
  <cols>
    <col min="1" max="1" width="8.421875" style="0" customWidth="1"/>
    <col min="2" max="2" width="28.28125" style="0" customWidth="1"/>
    <col min="3" max="3" width="11.57421875" style="0" customWidth="1"/>
    <col min="4" max="4" width="37.140625" style="0" customWidth="1"/>
    <col min="5" max="5" width="18.28125" style="0" customWidth="1"/>
    <col min="6" max="6" width="14.8515625" style="0" customWidth="1"/>
    <col min="7" max="7" width="19.57421875" style="0" customWidth="1"/>
    <col min="8" max="8" width="14.28125" style="0" customWidth="1"/>
    <col min="9" max="9" width="20.57421875" style="0" customWidth="1"/>
    <col min="10" max="10" width="16.00390625" style="0" customWidth="1"/>
    <col min="11" max="11" width="21.00390625" style="0" customWidth="1"/>
    <col min="12" max="12" width="19.7109375" style="0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1" t="s">
        <v>1</v>
      </c>
      <c r="B3" s="52" t="s">
        <v>2</v>
      </c>
      <c r="C3" s="52"/>
      <c r="D3" s="48" t="s">
        <v>3</v>
      </c>
      <c r="E3" s="47" t="s">
        <v>4</v>
      </c>
      <c r="F3" s="47" t="s">
        <v>5</v>
      </c>
      <c r="G3" s="48" t="s">
        <v>6</v>
      </c>
      <c r="H3" s="48" t="s">
        <v>7</v>
      </c>
      <c r="I3" s="48" t="s">
        <v>8</v>
      </c>
      <c r="J3" s="47" t="s">
        <v>9</v>
      </c>
      <c r="K3" s="47" t="s">
        <v>10</v>
      </c>
      <c r="L3" s="47" t="s">
        <v>11</v>
      </c>
    </row>
    <row r="4" spans="1:12" ht="30.75" customHeight="1">
      <c r="A4" s="51"/>
      <c r="B4" s="4" t="s">
        <v>12</v>
      </c>
      <c r="C4" s="4" t="s">
        <v>13</v>
      </c>
      <c r="D4" s="48"/>
      <c r="E4" s="48"/>
      <c r="F4" s="47"/>
      <c r="G4" s="48"/>
      <c r="H4" s="48"/>
      <c r="I4" s="48"/>
      <c r="J4" s="48"/>
      <c r="K4" s="48"/>
      <c r="L4" s="47"/>
    </row>
    <row r="5" spans="1:12" ht="15.75">
      <c r="A5" s="5">
        <v>30</v>
      </c>
      <c r="B5" s="6" t="s">
        <v>14</v>
      </c>
      <c r="C5" s="6">
        <v>30</v>
      </c>
      <c r="D5" s="5"/>
      <c r="E5" s="5"/>
      <c r="F5" s="5"/>
      <c r="G5" s="5"/>
      <c r="H5" s="5"/>
      <c r="I5" s="5"/>
      <c r="J5" s="5"/>
      <c r="K5" s="5"/>
      <c r="L5" s="55">
        <v>43405</v>
      </c>
    </row>
    <row r="6" spans="1:12" ht="15.75">
      <c r="A6" s="5"/>
      <c r="B6" s="49" t="s">
        <v>15</v>
      </c>
      <c r="C6" s="49"/>
      <c r="D6" s="49"/>
      <c r="E6">
        <v>61468.15</v>
      </c>
      <c r="F6">
        <v>-34922.96</v>
      </c>
      <c r="G6">
        <v>810026.06</v>
      </c>
      <c r="H6">
        <v>752661.3</v>
      </c>
      <c r="I6">
        <v>858784.15</v>
      </c>
      <c r="J6">
        <v>-141045.81</v>
      </c>
      <c r="K6">
        <v>118832.91</v>
      </c>
      <c r="L6" s="7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="80" zoomScaleNormal="80" zoomScalePageLayoutView="0" workbookViewId="0" topLeftCell="A85">
      <selection activeCell="E106" sqref="E106"/>
    </sheetView>
  </sheetViews>
  <sheetFormatPr defaultColWidth="11.57421875" defaultRowHeight="12.75"/>
  <cols>
    <col min="1" max="1" width="9.28125" style="0" customWidth="1"/>
    <col min="2" max="2" width="37.140625" style="0" customWidth="1"/>
    <col min="3" max="3" width="29.57421875" style="0" customWidth="1"/>
    <col min="4" max="4" width="34.8515625" style="0" customWidth="1"/>
    <col min="5" max="5" width="15.00390625" style="0" customWidth="1"/>
  </cols>
  <sheetData>
    <row r="1" spans="1:5" ht="18">
      <c r="A1" s="53" t="s">
        <v>16</v>
      </c>
      <c r="B1" s="53"/>
      <c r="C1" s="53"/>
      <c r="D1" s="53"/>
      <c r="E1" s="53"/>
    </row>
    <row r="2" spans="1:5" ht="15.75">
      <c r="A2" s="8" t="s">
        <v>1</v>
      </c>
      <c r="B2" s="9" t="s">
        <v>17</v>
      </c>
      <c r="C2" s="9" t="s">
        <v>2</v>
      </c>
      <c r="D2" s="9" t="s">
        <v>18</v>
      </c>
      <c r="E2" s="9" t="s">
        <v>19</v>
      </c>
    </row>
    <row r="3" spans="1:5" ht="42.75">
      <c r="A3" s="10">
        <v>1</v>
      </c>
      <c r="B3" s="11" t="s">
        <v>20</v>
      </c>
      <c r="C3" s="11" t="s">
        <v>21</v>
      </c>
      <c r="D3" s="11" t="s">
        <v>22</v>
      </c>
      <c r="E3" s="11">
        <f>7893.6</f>
        <v>7893.6</v>
      </c>
    </row>
    <row r="4" spans="1:5" ht="21" customHeight="1">
      <c r="A4" s="10">
        <v>2</v>
      </c>
      <c r="B4" s="11" t="s">
        <v>23</v>
      </c>
      <c r="C4" s="11" t="s">
        <v>21</v>
      </c>
      <c r="D4" s="11"/>
      <c r="E4" s="11">
        <f>12560.02</f>
        <v>12560.02</v>
      </c>
    </row>
    <row r="5" spans="1:5" ht="28.5">
      <c r="A5" s="10">
        <v>3</v>
      </c>
      <c r="B5" s="11" t="s">
        <v>24</v>
      </c>
      <c r="C5" s="11" t="s">
        <v>21</v>
      </c>
      <c r="D5" s="11" t="s">
        <v>25</v>
      </c>
      <c r="E5" s="11">
        <f>14597.75</f>
        <v>14597.75</v>
      </c>
    </row>
    <row r="6" spans="1:5" ht="28.5">
      <c r="A6" s="10">
        <v>4</v>
      </c>
      <c r="B6" s="11" t="s">
        <v>26</v>
      </c>
      <c r="C6" s="11" t="s">
        <v>21</v>
      </c>
      <c r="D6" s="11" t="s">
        <v>27</v>
      </c>
      <c r="E6" s="11">
        <v>570.36</v>
      </c>
    </row>
    <row r="7" spans="1:5" ht="28.5">
      <c r="A7" s="10">
        <v>5</v>
      </c>
      <c r="B7" s="11" t="s">
        <v>26</v>
      </c>
      <c r="C7" s="11" t="s">
        <v>21</v>
      </c>
      <c r="D7" s="11" t="s">
        <v>28</v>
      </c>
      <c r="E7" s="11">
        <v>477.86</v>
      </c>
    </row>
    <row r="8" spans="1:5" ht="28.5">
      <c r="A8" s="10">
        <v>6</v>
      </c>
      <c r="B8" s="11" t="s">
        <v>26</v>
      </c>
      <c r="C8" s="11" t="s">
        <v>21</v>
      </c>
      <c r="D8" s="11" t="s">
        <v>29</v>
      </c>
      <c r="E8" s="11">
        <v>477.86</v>
      </c>
    </row>
    <row r="9" spans="1:5" ht="28.5">
      <c r="A9" s="10">
        <v>7</v>
      </c>
      <c r="B9" s="11" t="s">
        <v>26</v>
      </c>
      <c r="C9" s="11" t="s">
        <v>21</v>
      </c>
      <c r="D9" s="11" t="s">
        <v>30</v>
      </c>
      <c r="E9" s="11">
        <v>1200.96</v>
      </c>
    </row>
    <row r="10" spans="1:5" ht="28.5">
      <c r="A10" s="10">
        <v>8</v>
      </c>
      <c r="B10" s="11" t="s">
        <v>26</v>
      </c>
      <c r="C10" s="11" t="s">
        <v>21</v>
      </c>
      <c r="D10" s="11" t="s">
        <v>31</v>
      </c>
      <c r="E10" s="11">
        <v>1266</v>
      </c>
    </row>
    <row r="11" spans="1:5" ht="28.5">
      <c r="A11" s="10">
        <v>9</v>
      </c>
      <c r="B11" s="11" t="s">
        <v>26</v>
      </c>
      <c r="C11" s="11" t="s">
        <v>21</v>
      </c>
      <c r="D11" s="11" t="s">
        <v>32</v>
      </c>
      <c r="E11" s="11">
        <v>1449.96</v>
      </c>
    </row>
    <row r="12" spans="1:5" ht="28.5">
      <c r="A12" s="10">
        <v>10</v>
      </c>
      <c r="B12" s="11" t="s">
        <v>26</v>
      </c>
      <c r="C12" s="11" t="s">
        <v>21</v>
      </c>
      <c r="D12" s="11" t="s">
        <v>33</v>
      </c>
      <c r="E12" s="11">
        <v>1349.17</v>
      </c>
    </row>
    <row r="13" spans="1:5" ht="15">
      <c r="A13" s="12"/>
      <c r="B13" s="12" t="s">
        <v>34</v>
      </c>
      <c r="C13" s="12"/>
      <c r="D13" s="12"/>
      <c r="E13" s="12">
        <f>SUM(E3:E12)</f>
        <v>41843.54</v>
      </c>
    </row>
    <row r="14" spans="1:5" ht="18">
      <c r="A14" s="53"/>
      <c r="B14" s="53"/>
      <c r="C14" s="53"/>
      <c r="D14" s="53"/>
      <c r="E14" s="53"/>
    </row>
    <row r="15" spans="1:5" ht="15">
      <c r="A15" s="13"/>
      <c r="B15" s="13"/>
      <c r="C15" s="13"/>
      <c r="D15" s="13"/>
      <c r="E15" s="13"/>
    </row>
    <row r="16" spans="1:5" ht="18">
      <c r="A16" s="54" t="s">
        <v>35</v>
      </c>
      <c r="B16" s="54"/>
      <c r="C16" s="54"/>
      <c r="D16" s="54"/>
      <c r="E16" s="54"/>
    </row>
    <row r="17" spans="1:5" ht="15.75">
      <c r="A17" s="8" t="s">
        <v>1</v>
      </c>
      <c r="B17" s="9" t="s">
        <v>17</v>
      </c>
      <c r="C17" s="9" t="s">
        <v>2</v>
      </c>
      <c r="D17" s="9" t="s">
        <v>18</v>
      </c>
      <c r="E17" s="9" t="s">
        <v>19</v>
      </c>
    </row>
    <row r="18" spans="1:5" ht="28.5">
      <c r="A18" s="14">
        <v>1</v>
      </c>
      <c r="B18" s="15" t="s">
        <v>36</v>
      </c>
      <c r="C18" s="16" t="s">
        <v>21</v>
      </c>
      <c r="D18" s="11" t="s">
        <v>37</v>
      </c>
      <c r="E18" s="16">
        <f>2339.89</f>
        <v>2339.89</v>
      </c>
    </row>
    <row r="19" spans="1:5" ht="14.25">
      <c r="A19" s="14">
        <v>2</v>
      </c>
      <c r="B19" s="11"/>
      <c r="C19" s="16"/>
      <c r="D19" s="11"/>
      <c r="E19" s="16"/>
    </row>
    <row r="20" spans="1:5" ht="14.25">
      <c r="A20" s="14"/>
      <c r="B20" s="11"/>
      <c r="C20" s="16"/>
      <c r="D20" s="11"/>
      <c r="E20" s="16"/>
    </row>
    <row r="21" spans="1:5" ht="15">
      <c r="A21" s="12"/>
      <c r="B21" s="12" t="s">
        <v>34</v>
      </c>
      <c r="C21" s="12"/>
      <c r="D21" s="12"/>
      <c r="E21" s="12">
        <f>E18+E19</f>
        <v>2339.89</v>
      </c>
    </row>
    <row r="22" spans="1:5" s="18" customFormat="1" ht="15">
      <c r="A22" s="17"/>
      <c r="B22" s="17"/>
      <c r="C22" s="17"/>
      <c r="D22" s="17"/>
      <c r="E22" s="17"/>
    </row>
    <row r="23" spans="1:14" s="21" customFormat="1" ht="18">
      <c r="A23" s="19"/>
      <c r="B23" s="19"/>
      <c r="C23" s="20" t="s">
        <v>38</v>
      </c>
      <c r="D23" s="19"/>
      <c r="E23" s="19"/>
      <c r="F23" s="18"/>
      <c r="G23" s="18"/>
      <c r="H23" s="18"/>
      <c r="I23" s="18"/>
      <c r="J23" s="18"/>
      <c r="K23" s="18"/>
      <c r="L23" s="18"/>
      <c r="M23" s="18"/>
      <c r="N23" s="18"/>
    </row>
    <row r="24" spans="1:5" ht="15">
      <c r="A24" s="12" t="s">
        <v>1</v>
      </c>
      <c r="B24" s="12" t="s">
        <v>17</v>
      </c>
      <c r="C24" s="12" t="s">
        <v>2</v>
      </c>
      <c r="D24" s="12" t="s">
        <v>18</v>
      </c>
      <c r="E24" s="12" t="s">
        <v>19</v>
      </c>
    </row>
    <row r="25" spans="1:5" s="18" customFormat="1" ht="15">
      <c r="A25" s="17">
        <v>1</v>
      </c>
      <c r="B25" s="17" t="s">
        <v>39</v>
      </c>
      <c r="C25" s="17" t="s">
        <v>21</v>
      </c>
      <c r="D25" s="17" t="s">
        <v>40</v>
      </c>
      <c r="E25" s="17">
        <f>1174.06</f>
        <v>1174.06</v>
      </c>
    </row>
    <row r="26" spans="1:5" s="18" customFormat="1" ht="60">
      <c r="A26" s="17">
        <v>2</v>
      </c>
      <c r="B26" s="22" t="s">
        <v>41</v>
      </c>
      <c r="C26" s="17" t="s">
        <v>21</v>
      </c>
      <c r="D26" s="17"/>
      <c r="E26" s="17">
        <f>109899.7</f>
        <v>109899.7</v>
      </c>
    </row>
    <row r="27" spans="1:5" s="18" customFormat="1" ht="15">
      <c r="A27" s="17">
        <v>3</v>
      </c>
      <c r="B27" s="17" t="s">
        <v>42</v>
      </c>
      <c r="C27" s="17" t="s">
        <v>21</v>
      </c>
      <c r="D27" s="17" t="s">
        <v>43</v>
      </c>
      <c r="E27" s="17">
        <v>2069.86</v>
      </c>
    </row>
    <row r="28" spans="1:5" s="18" customFormat="1" ht="15">
      <c r="A28" s="17"/>
      <c r="B28" s="17"/>
      <c r="C28" s="17"/>
      <c r="D28" s="17"/>
      <c r="E28" s="17"/>
    </row>
    <row r="29" spans="1:5" ht="15">
      <c r="A29" s="12"/>
      <c r="B29" s="12" t="s">
        <v>34</v>
      </c>
      <c r="C29" s="12"/>
      <c r="D29" s="12"/>
      <c r="E29" s="12">
        <f>E25+E26+E27+E28</f>
        <v>113143.62</v>
      </c>
    </row>
    <row r="30" spans="1:5" ht="15">
      <c r="A30" s="13"/>
      <c r="B30" s="13"/>
      <c r="C30" s="13"/>
      <c r="D30" s="13"/>
      <c r="E30" s="13"/>
    </row>
    <row r="31" spans="1:5" ht="18">
      <c r="A31" s="19"/>
      <c r="B31" s="19"/>
      <c r="C31" s="20" t="s">
        <v>44</v>
      </c>
      <c r="D31" s="19"/>
      <c r="E31" s="19"/>
    </row>
    <row r="32" spans="1:5" ht="15">
      <c r="A32" s="12" t="s">
        <v>1</v>
      </c>
      <c r="B32" s="12" t="s">
        <v>17</v>
      </c>
      <c r="C32" s="12" t="s">
        <v>2</v>
      </c>
      <c r="D32" s="12" t="s">
        <v>18</v>
      </c>
      <c r="E32" s="12" t="s">
        <v>19</v>
      </c>
    </row>
    <row r="33" spans="1:5" ht="45">
      <c r="A33" s="17">
        <v>1</v>
      </c>
      <c r="B33" s="23" t="s">
        <v>45</v>
      </c>
      <c r="C33" s="17" t="s">
        <v>21</v>
      </c>
      <c r="D33" s="17" t="s">
        <v>46</v>
      </c>
      <c r="E33" s="17">
        <v>4045.6</v>
      </c>
    </row>
    <row r="34" spans="1:5" ht="45">
      <c r="A34" s="17">
        <v>2</v>
      </c>
      <c r="B34" s="22" t="s">
        <v>47</v>
      </c>
      <c r="C34" s="17" t="s">
        <v>21</v>
      </c>
      <c r="D34" s="23" t="s">
        <v>48</v>
      </c>
      <c r="E34" s="17">
        <v>5584.8</v>
      </c>
    </row>
    <row r="35" spans="1:5" ht="15">
      <c r="A35" s="17"/>
      <c r="B35" s="17"/>
      <c r="C35" s="17"/>
      <c r="D35" s="17"/>
      <c r="E35" s="17"/>
    </row>
    <row r="36" spans="1:5" ht="15">
      <c r="A36" s="17"/>
      <c r="B36" s="17"/>
      <c r="C36" s="17"/>
      <c r="D36" s="17"/>
      <c r="E36" s="17"/>
    </row>
    <row r="37" spans="1:5" ht="15">
      <c r="A37" s="12"/>
      <c r="B37" s="12" t="s">
        <v>34</v>
      </c>
      <c r="C37" s="12"/>
      <c r="D37" s="12"/>
      <c r="E37" s="12">
        <f>E33+E34+E35+E36</f>
        <v>9630.4</v>
      </c>
    </row>
    <row r="38" spans="1:5" ht="18">
      <c r="A38" s="13"/>
      <c r="B38" s="13"/>
      <c r="C38" s="24"/>
      <c r="D38" s="13"/>
      <c r="E38" s="13"/>
    </row>
    <row r="39" spans="1:5" ht="18">
      <c r="A39" s="19"/>
      <c r="B39" s="19"/>
      <c r="C39" s="20" t="s">
        <v>49</v>
      </c>
      <c r="D39" s="19"/>
      <c r="E39" s="19"/>
    </row>
    <row r="40" spans="1:5" ht="15">
      <c r="A40" s="12" t="s">
        <v>1</v>
      </c>
      <c r="B40" s="12" t="s">
        <v>17</v>
      </c>
      <c r="C40" s="12" t="s">
        <v>2</v>
      </c>
      <c r="D40" s="12" t="s">
        <v>18</v>
      </c>
      <c r="E40" s="12" t="s">
        <v>19</v>
      </c>
    </row>
    <row r="41" spans="1:5" ht="15">
      <c r="A41" s="17">
        <v>1</v>
      </c>
      <c r="B41" s="17" t="s">
        <v>50</v>
      </c>
      <c r="C41" s="17" t="s">
        <v>21</v>
      </c>
      <c r="D41" s="17" t="s">
        <v>51</v>
      </c>
      <c r="E41" s="17">
        <v>11897.52</v>
      </c>
    </row>
    <row r="42" spans="1:5" ht="15">
      <c r="A42" s="17">
        <v>2</v>
      </c>
      <c r="B42" s="22" t="s">
        <v>52</v>
      </c>
      <c r="C42" s="17" t="s">
        <v>21</v>
      </c>
      <c r="D42" s="17" t="s">
        <v>53</v>
      </c>
      <c r="E42" s="17">
        <v>1952.78</v>
      </c>
    </row>
    <row r="43" spans="1:5" ht="15">
      <c r="A43" s="17">
        <v>3</v>
      </c>
      <c r="B43" s="17" t="s">
        <v>52</v>
      </c>
      <c r="C43" s="17" t="s">
        <v>21</v>
      </c>
      <c r="D43" s="17" t="s">
        <v>54</v>
      </c>
      <c r="E43" s="17">
        <v>1952.78</v>
      </c>
    </row>
    <row r="44" spans="1:5" ht="15">
      <c r="A44" s="17">
        <v>4</v>
      </c>
      <c r="B44" s="17" t="s">
        <v>52</v>
      </c>
      <c r="C44" s="17" t="s">
        <v>21</v>
      </c>
      <c r="D44" s="17" t="s">
        <v>55</v>
      </c>
      <c r="E44" s="17">
        <v>1952.78</v>
      </c>
    </row>
    <row r="45" spans="1:5" ht="15">
      <c r="A45" s="12"/>
      <c r="B45" s="12" t="s">
        <v>34</v>
      </c>
      <c r="C45" s="12"/>
      <c r="D45" s="12"/>
      <c r="E45" s="12">
        <f>E41+E42+E43+E44</f>
        <v>17755.86</v>
      </c>
    </row>
    <row r="46" spans="1:5" ht="18">
      <c r="A46" s="13"/>
      <c r="B46" s="13"/>
      <c r="C46" s="24"/>
      <c r="D46" s="13"/>
      <c r="E46" s="13"/>
    </row>
    <row r="47" spans="1:5" ht="18">
      <c r="A47" s="19"/>
      <c r="B47" s="19"/>
      <c r="C47" s="20" t="s">
        <v>56</v>
      </c>
      <c r="D47" s="19"/>
      <c r="E47" s="19"/>
    </row>
    <row r="48" spans="1:5" ht="15">
      <c r="A48" s="12" t="s">
        <v>1</v>
      </c>
      <c r="B48" s="12" t="s">
        <v>17</v>
      </c>
      <c r="C48" s="12" t="s">
        <v>2</v>
      </c>
      <c r="D48" s="12" t="s">
        <v>18</v>
      </c>
      <c r="E48" s="12" t="s">
        <v>19</v>
      </c>
    </row>
    <row r="49" spans="1:5" ht="29.25">
      <c r="A49" s="17">
        <v>1</v>
      </c>
      <c r="B49" s="11" t="s">
        <v>57</v>
      </c>
      <c r="C49" s="17" t="s">
        <v>21</v>
      </c>
      <c r="D49" s="17"/>
      <c r="E49" s="17">
        <v>16162.75</v>
      </c>
    </row>
    <row r="50" spans="1:5" ht="45">
      <c r="A50" s="17">
        <v>2</v>
      </c>
      <c r="B50" s="22" t="s">
        <v>58</v>
      </c>
      <c r="C50" s="17" t="s">
        <v>21</v>
      </c>
      <c r="D50" s="23" t="s">
        <v>59</v>
      </c>
      <c r="E50" s="17">
        <v>25855.79</v>
      </c>
    </row>
    <row r="51" spans="1:5" ht="15">
      <c r="A51" s="17">
        <v>3</v>
      </c>
      <c r="B51" s="17" t="s">
        <v>60</v>
      </c>
      <c r="C51" s="17" t="s">
        <v>21</v>
      </c>
      <c r="D51" s="17" t="s">
        <v>61</v>
      </c>
      <c r="E51" s="17">
        <f>1952.78</f>
        <v>1952.78</v>
      </c>
    </row>
    <row r="52" spans="1:5" ht="15">
      <c r="A52" s="17">
        <v>4</v>
      </c>
      <c r="B52" s="17" t="s">
        <v>60</v>
      </c>
      <c r="C52" s="17" t="s">
        <v>21</v>
      </c>
      <c r="D52" s="17" t="s">
        <v>62</v>
      </c>
      <c r="E52" s="17">
        <f>1952.78</f>
        <v>1952.78</v>
      </c>
    </row>
    <row r="53" spans="1:5" ht="15">
      <c r="A53" s="12"/>
      <c r="B53" s="12" t="s">
        <v>34</v>
      </c>
      <c r="C53" s="12"/>
      <c r="D53" s="12"/>
      <c r="E53" s="12">
        <f>E49+E50+E51+E52</f>
        <v>45924.1</v>
      </c>
    </row>
    <row r="54" spans="1:5" ht="15">
      <c r="A54" s="13"/>
      <c r="B54" s="13"/>
      <c r="C54" s="13"/>
      <c r="D54" s="13"/>
      <c r="E54" s="13"/>
    </row>
    <row r="55" spans="1:5" ht="18">
      <c r="A55" s="19"/>
      <c r="B55" s="19"/>
      <c r="C55" s="25" t="s">
        <v>63</v>
      </c>
      <c r="D55" s="19"/>
      <c r="E55" s="19"/>
    </row>
    <row r="56" spans="1:5" ht="15">
      <c r="A56" s="12" t="s">
        <v>1</v>
      </c>
      <c r="B56" s="12" t="s">
        <v>17</v>
      </c>
      <c r="C56" s="12" t="s">
        <v>2</v>
      </c>
      <c r="D56" s="12" t="s">
        <v>18</v>
      </c>
      <c r="E56" s="12" t="s">
        <v>19</v>
      </c>
    </row>
    <row r="57" spans="1:5" ht="15">
      <c r="A57" s="17">
        <v>1</v>
      </c>
      <c r="B57" s="23"/>
      <c r="C57" s="17"/>
      <c r="D57" s="17"/>
      <c r="E57" s="17"/>
    </row>
    <row r="58" spans="1:5" ht="45">
      <c r="A58" s="17">
        <v>2</v>
      </c>
      <c r="B58" s="22" t="s">
        <v>20</v>
      </c>
      <c r="C58" s="17" t="s">
        <v>21</v>
      </c>
      <c r="D58" s="17" t="s">
        <v>64</v>
      </c>
      <c r="E58" s="17">
        <f>4430.4</f>
        <v>4430.4</v>
      </c>
    </row>
    <row r="59" spans="1:5" ht="15">
      <c r="A59" s="17"/>
      <c r="B59" s="17"/>
      <c r="C59" s="17"/>
      <c r="D59" s="17"/>
      <c r="E59" s="17"/>
    </row>
    <row r="60" spans="1:5" ht="15">
      <c r="A60" s="17"/>
      <c r="B60" s="17"/>
      <c r="C60" s="17"/>
      <c r="D60" s="17"/>
      <c r="E60" s="17"/>
    </row>
    <row r="61" spans="1:5" ht="15">
      <c r="A61" s="12"/>
      <c r="B61" s="12" t="s">
        <v>34</v>
      </c>
      <c r="C61" s="12"/>
      <c r="D61" s="12"/>
      <c r="E61" s="12">
        <f>E57+E58+E59+E60</f>
        <v>4430.4</v>
      </c>
    </row>
    <row r="62" spans="1:5" ht="18">
      <c r="A62" s="13"/>
      <c r="B62" s="13"/>
      <c r="C62" s="24"/>
      <c r="D62" s="13"/>
      <c r="E62" s="13"/>
    </row>
    <row r="63" spans="1:5" ht="18">
      <c r="A63" s="19"/>
      <c r="B63" s="19"/>
      <c r="C63" s="20" t="s">
        <v>65</v>
      </c>
      <c r="D63" s="19"/>
      <c r="E63" s="19"/>
    </row>
    <row r="64" spans="1:5" ht="15">
      <c r="A64" s="12" t="s">
        <v>1</v>
      </c>
      <c r="B64" s="12" t="s">
        <v>17</v>
      </c>
      <c r="C64" s="12" t="s">
        <v>2</v>
      </c>
      <c r="D64" s="12" t="s">
        <v>18</v>
      </c>
      <c r="E64" s="12" t="s">
        <v>19</v>
      </c>
    </row>
    <row r="65" spans="1:5" ht="15">
      <c r="A65" s="17">
        <v>1</v>
      </c>
      <c r="B65" s="23"/>
      <c r="C65" s="17" t="s">
        <v>21</v>
      </c>
      <c r="D65" s="17"/>
      <c r="E65" s="17"/>
    </row>
    <row r="66" spans="1:5" ht="15">
      <c r="A66" s="17">
        <v>2</v>
      </c>
      <c r="B66" s="22"/>
      <c r="C66" s="17"/>
      <c r="D66" s="17"/>
      <c r="E66" s="17"/>
    </row>
    <row r="67" spans="1:5" ht="15">
      <c r="A67" s="17"/>
      <c r="B67" s="17"/>
      <c r="C67" s="17"/>
      <c r="D67" s="17"/>
      <c r="E67" s="17"/>
    </row>
    <row r="68" spans="1:5" ht="15">
      <c r="A68" s="17"/>
      <c r="B68" s="17"/>
      <c r="C68" s="17"/>
      <c r="D68" s="17"/>
      <c r="E68" s="17"/>
    </row>
    <row r="69" spans="1:5" ht="15">
      <c r="A69" s="12"/>
      <c r="B69" s="12" t="s">
        <v>34</v>
      </c>
      <c r="C69" s="12"/>
      <c r="D69" s="12"/>
      <c r="E69" s="12">
        <f>E65+E66+E67+E68</f>
        <v>0</v>
      </c>
    </row>
    <row r="70" spans="1:5" ht="18">
      <c r="A70" s="17"/>
      <c r="B70" s="17"/>
      <c r="C70" s="26"/>
      <c r="D70" s="17"/>
      <c r="E70" s="17"/>
    </row>
    <row r="71" spans="1:5" ht="18">
      <c r="A71" s="19"/>
      <c r="B71" s="19"/>
      <c r="C71" s="20" t="s">
        <v>66</v>
      </c>
      <c r="D71" s="19"/>
      <c r="E71" s="19"/>
    </row>
    <row r="72" spans="1:5" ht="15">
      <c r="A72" s="12" t="s">
        <v>1</v>
      </c>
      <c r="B72" s="12" t="s">
        <v>17</v>
      </c>
      <c r="C72" s="12" t="s">
        <v>2</v>
      </c>
      <c r="D72" s="12" t="s">
        <v>18</v>
      </c>
      <c r="E72" s="12" t="s">
        <v>19</v>
      </c>
    </row>
    <row r="73" spans="1:5" ht="45">
      <c r="A73" s="17">
        <v>1</v>
      </c>
      <c r="B73" s="23" t="s">
        <v>20</v>
      </c>
      <c r="C73" s="17" t="s">
        <v>21</v>
      </c>
      <c r="D73" s="17" t="s">
        <v>67</v>
      </c>
      <c r="E73" s="17">
        <v>2121.6</v>
      </c>
    </row>
    <row r="74" spans="1:5" ht="15">
      <c r="A74" s="17">
        <v>2</v>
      </c>
      <c r="B74" s="22"/>
      <c r="C74" s="17"/>
      <c r="D74" s="17"/>
      <c r="E74" s="17"/>
    </row>
    <row r="75" spans="1:5" ht="15">
      <c r="A75" s="17"/>
      <c r="B75" s="17"/>
      <c r="C75" s="17"/>
      <c r="D75" s="17"/>
      <c r="E75" s="17"/>
    </row>
    <row r="76" spans="1:5" ht="15">
      <c r="A76" s="17"/>
      <c r="B76" s="17"/>
      <c r="C76" s="17"/>
      <c r="D76" s="17"/>
      <c r="E76" s="17"/>
    </row>
    <row r="77" spans="1:5" ht="15">
      <c r="A77" s="12"/>
      <c r="B77" s="12" t="s">
        <v>34</v>
      </c>
      <c r="C77" s="12"/>
      <c r="D77" s="12"/>
      <c r="E77" s="12">
        <f>E73+E74+E75+E76</f>
        <v>2121.6</v>
      </c>
    </row>
    <row r="78" spans="1:5" ht="18">
      <c r="A78" s="13"/>
      <c r="B78" s="13"/>
      <c r="C78" s="24"/>
      <c r="D78" s="13"/>
      <c r="E78" s="13"/>
    </row>
    <row r="79" spans="1:5" ht="18">
      <c r="A79" s="19"/>
      <c r="B79" s="19"/>
      <c r="C79" s="20" t="s">
        <v>68</v>
      </c>
      <c r="D79" s="19"/>
      <c r="E79" s="19"/>
    </row>
    <row r="80" spans="1:5" ht="15">
      <c r="A80" s="12" t="s">
        <v>1</v>
      </c>
      <c r="B80" s="12" t="s">
        <v>17</v>
      </c>
      <c r="C80" s="12" t="s">
        <v>2</v>
      </c>
      <c r="D80" s="12" t="s">
        <v>18</v>
      </c>
      <c r="E80" s="12" t="s">
        <v>19</v>
      </c>
    </row>
    <row r="81" spans="1:5" ht="15">
      <c r="A81" s="17">
        <v>1</v>
      </c>
      <c r="B81" s="17" t="s">
        <v>69</v>
      </c>
      <c r="C81" s="17" t="s">
        <v>21</v>
      </c>
      <c r="D81" s="17" t="s">
        <v>70</v>
      </c>
      <c r="E81" s="17">
        <v>2015.38</v>
      </c>
    </row>
    <row r="82" spans="1:5" ht="30">
      <c r="A82" s="17">
        <v>2</v>
      </c>
      <c r="B82" s="27" t="s">
        <v>69</v>
      </c>
      <c r="C82" s="17" t="s">
        <v>21</v>
      </c>
      <c r="D82" s="17" t="s">
        <v>71</v>
      </c>
      <c r="E82" s="17">
        <v>2014.74</v>
      </c>
    </row>
    <row r="83" spans="1:5" ht="30">
      <c r="A83" s="17">
        <v>3</v>
      </c>
      <c r="B83" s="27" t="s">
        <v>69</v>
      </c>
      <c r="C83" s="17" t="s">
        <v>21</v>
      </c>
      <c r="D83" s="17" t="s">
        <v>72</v>
      </c>
      <c r="E83" s="17">
        <v>1995.29</v>
      </c>
    </row>
    <row r="84" spans="1:5" ht="30">
      <c r="A84" s="17">
        <v>4</v>
      </c>
      <c r="B84" s="27" t="s">
        <v>69</v>
      </c>
      <c r="C84" s="17" t="s">
        <v>21</v>
      </c>
      <c r="D84" s="17" t="s">
        <v>73</v>
      </c>
      <c r="E84" s="17">
        <v>2014.74</v>
      </c>
    </row>
    <row r="85" spans="1:5" ht="30">
      <c r="A85" s="17">
        <v>5</v>
      </c>
      <c r="B85" s="27" t="s">
        <v>69</v>
      </c>
      <c r="C85" s="17" t="s">
        <v>21</v>
      </c>
      <c r="D85" s="17" t="s">
        <v>74</v>
      </c>
      <c r="E85" s="17">
        <v>2014.74</v>
      </c>
    </row>
    <row r="86" spans="1:5" ht="30">
      <c r="A86" s="17">
        <v>6</v>
      </c>
      <c r="B86" s="27" t="s">
        <v>69</v>
      </c>
      <c r="C86" s="17" t="s">
        <v>21</v>
      </c>
      <c r="D86" s="17" t="s">
        <v>75</v>
      </c>
      <c r="E86" s="17">
        <v>2014.74</v>
      </c>
    </row>
    <row r="87" spans="1:5" ht="30">
      <c r="A87" s="17">
        <v>7</v>
      </c>
      <c r="B87" s="27" t="s">
        <v>69</v>
      </c>
      <c r="C87" s="17" t="s">
        <v>21</v>
      </c>
      <c r="D87" s="17" t="s">
        <v>76</v>
      </c>
      <c r="E87" s="17">
        <v>2014.74</v>
      </c>
    </row>
    <row r="88" spans="1:5" ht="30">
      <c r="A88" s="17">
        <v>8</v>
      </c>
      <c r="B88" s="27" t="s">
        <v>69</v>
      </c>
      <c r="C88" s="17" t="s">
        <v>21</v>
      </c>
      <c r="D88" s="17" t="s">
        <v>77</v>
      </c>
      <c r="E88" s="17">
        <v>1313.55</v>
      </c>
    </row>
    <row r="89" spans="1:5" ht="30">
      <c r="A89" s="17">
        <v>9</v>
      </c>
      <c r="B89" s="27" t="s">
        <v>69</v>
      </c>
      <c r="C89" s="17" t="s">
        <v>21</v>
      </c>
      <c r="D89" s="17" t="s">
        <v>78</v>
      </c>
      <c r="E89" s="17">
        <v>2014.74</v>
      </c>
    </row>
    <row r="90" spans="1:5" ht="15">
      <c r="A90" s="17">
        <v>10</v>
      </c>
      <c r="B90" s="23"/>
      <c r="C90" s="17" t="s">
        <v>21</v>
      </c>
      <c r="D90" s="17"/>
      <c r="E90" s="17"/>
    </row>
    <row r="91" spans="1:5" ht="45">
      <c r="A91" s="17">
        <v>11</v>
      </c>
      <c r="B91" s="23" t="s">
        <v>79</v>
      </c>
      <c r="C91" s="17" t="s">
        <v>21</v>
      </c>
      <c r="D91" s="17"/>
      <c r="E91" s="17">
        <f>4000</f>
        <v>4000</v>
      </c>
    </row>
    <row r="92" spans="1:5" ht="15">
      <c r="A92" s="12"/>
      <c r="B92" s="12" t="s">
        <v>34</v>
      </c>
      <c r="C92" s="12"/>
      <c r="D92" s="12"/>
      <c r="E92" s="12">
        <f>SUM(E81:E91)</f>
        <v>21412.66</v>
      </c>
    </row>
    <row r="93" spans="1:5" ht="15">
      <c r="A93" s="13"/>
      <c r="B93" s="13"/>
      <c r="C93" s="13"/>
      <c r="D93" s="13"/>
      <c r="E93" s="13"/>
    </row>
    <row r="94" spans="1:5" ht="18">
      <c r="A94" s="19"/>
      <c r="B94" s="19"/>
      <c r="C94" s="20" t="s">
        <v>80</v>
      </c>
      <c r="D94" s="19"/>
      <c r="E94" s="19"/>
    </row>
    <row r="95" spans="1:5" ht="15">
      <c r="A95" s="12" t="s">
        <v>1</v>
      </c>
      <c r="B95" s="12" t="s">
        <v>17</v>
      </c>
      <c r="C95" s="12" t="s">
        <v>2</v>
      </c>
      <c r="D95" s="12" t="s">
        <v>18</v>
      </c>
      <c r="E95" s="12" t="s">
        <v>19</v>
      </c>
    </row>
    <row r="96" spans="1:5" ht="15">
      <c r="A96" s="17">
        <v>1</v>
      </c>
      <c r="B96" s="17" t="s">
        <v>81</v>
      </c>
      <c r="C96" s="17" t="s">
        <v>21</v>
      </c>
      <c r="D96" s="17" t="s">
        <v>82</v>
      </c>
      <c r="E96" s="17">
        <f>3788.81</f>
        <v>3788.81</v>
      </c>
    </row>
    <row r="97" spans="1:5" ht="45">
      <c r="A97" s="17">
        <v>2</v>
      </c>
      <c r="B97" s="22" t="s">
        <v>83</v>
      </c>
      <c r="C97" s="17" t="s">
        <v>21</v>
      </c>
      <c r="D97" s="17" t="s">
        <v>84</v>
      </c>
      <c r="E97" s="17">
        <f>13982.22</f>
        <v>13982.22</v>
      </c>
    </row>
    <row r="98" spans="1:5" ht="15">
      <c r="A98" s="17">
        <v>3</v>
      </c>
      <c r="B98" s="17" t="s">
        <v>85</v>
      </c>
      <c r="C98" s="17" t="s">
        <v>21</v>
      </c>
      <c r="D98" s="17" t="s">
        <v>86</v>
      </c>
      <c r="E98" s="17">
        <f>8484.19</f>
        <v>8484.19</v>
      </c>
    </row>
    <row r="99" spans="1:5" ht="15">
      <c r="A99" s="17"/>
      <c r="B99" s="17"/>
      <c r="C99" s="17"/>
      <c r="D99" s="17"/>
      <c r="E99" s="17"/>
    </row>
    <row r="100" spans="1:5" ht="15">
      <c r="A100" s="12"/>
      <c r="B100" s="12" t="s">
        <v>34</v>
      </c>
      <c r="C100" s="12"/>
      <c r="D100" s="12"/>
      <c r="E100" s="12">
        <f>E96+E97+E98+E99</f>
        <v>26255.22</v>
      </c>
    </row>
    <row r="102" spans="1:5" ht="18">
      <c r="A102" s="19"/>
      <c r="B102" s="19"/>
      <c r="C102" s="20" t="s">
        <v>87</v>
      </c>
      <c r="D102" s="19"/>
      <c r="E102" s="19"/>
    </row>
    <row r="103" spans="1:5" ht="15">
      <c r="A103" s="12" t="s">
        <v>1</v>
      </c>
      <c r="B103" s="12" t="s">
        <v>17</v>
      </c>
      <c r="C103" s="12" t="s">
        <v>2</v>
      </c>
      <c r="D103" s="12" t="s">
        <v>18</v>
      </c>
      <c r="E103" s="12" t="s">
        <v>19</v>
      </c>
    </row>
    <row r="104" spans="1:5" ht="45">
      <c r="A104" s="17">
        <v>1</v>
      </c>
      <c r="B104" s="23" t="s">
        <v>88</v>
      </c>
      <c r="C104" s="17" t="s">
        <v>21</v>
      </c>
      <c r="D104" s="17"/>
      <c r="E104" s="17">
        <v>83859.62</v>
      </c>
    </row>
    <row r="105" spans="1:5" ht="15">
      <c r="A105" s="17">
        <v>2</v>
      </c>
      <c r="B105" s="22" t="s">
        <v>60</v>
      </c>
      <c r="C105" s="17" t="s">
        <v>21</v>
      </c>
      <c r="D105" s="17" t="s">
        <v>89</v>
      </c>
      <c r="E105" s="17">
        <v>1332.86</v>
      </c>
    </row>
    <row r="106" spans="1:5" ht="15">
      <c r="A106" s="17">
        <v>3</v>
      </c>
      <c r="B106" s="17"/>
      <c r="C106" s="17" t="s">
        <v>21</v>
      </c>
      <c r="D106" s="17"/>
      <c r="E106" s="17"/>
    </row>
    <row r="107" spans="1:5" ht="15">
      <c r="A107" s="17"/>
      <c r="B107" s="17"/>
      <c r="C107" s="17"/>
      <c r="D107" s="17"/>
      <c r="E107" s="17"/>
    </row>
    <row r="108" spans="1:5" ht="15">
      <c r="A108" s="12"/>
      <c r="B108" s="12" t="s">
        <v>34</v>
      </c>
      <c r="C108" s="12"/>
      <c r="D108" s="12"/>
      <c r="E108" s="12">
        <f>E104+E105+E106+E107</f>
        <v>85192.48</v>
      </c>
    </row>
    <row r="110" spans="1:5" ht="18">
      <c r="A110" s="28"/>
      <c r="B110" s="28" t="s">
        <v>90</v>
      </c>
      <c r="C110" s="28"/>
      <c r="D110" s="28"/>
      <c r="E110" s="29">
        <f>E13+E21+E29+E53+E37+E45+E61+E69+E77+E92+E100+E108</f>
        <v>370049.76999999996</v>
      </c>
    </row>
  </sheetData>
  <sheetProtection selectLockedCells="1" selectUnlockedCells="1"/>
  <mergeCells count="3">
    <mergeCell ref="A1:E1"/>
    <mergeCell ref="A14:E14"/>
    <mergeCell ref="A16:E1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zoomScalePageLayoutView="0" workbookViewId="0" topLeftCell="A86">
      <selection activeCell="E115" sqref="E115"/>
    </sheetView>
  </sheetViews>
  <sheetFormatPr defaultColWidth="11.57421875" defaultRowHeight="12.75"/>
  <cols>
    <col min="1" max="1" width="9.28125" style="0" customWidth="1"/>
    <col min="2" max="2" width="34.421875" style="30" customWidth="1"/>
    <col min="3" max="3" width="29.57421875" style="0" customWidth="1"/>
    <col min="4" max="4" width="36.7109375" style="30" customWidth="1"/>
    <col min="5" max="5" width="15.00390625" style="0" customWidth="1"/>
  </cols>
  <sheetData>
    <row r="1" spans="1:5" ht="18">
      <c r="A1" s="53" t="s">
        <v>16</v>
      </c>
      <c r="B1" s="53"/>
      <c r="C1" s="53"/>
      <c r="D1" s="53"/>
      <c r="E1" s="53"/>
    </row>
    <row r="2" spans="1:5" ht="15.75">
      <c r="A2" s="8" t="s">
        <v>1</v>
      </c>
      <c r="B2" s="31" t="s">
        <v>17</v>
      </c>
      <c r="C2" s="9" t="s">
        <v>2</v>
      </c>
      <c r="D2" s="31" t="s">
        <v>18</v>
      </c>
      <c r="E2" s="9" t="s">
        <v>19</v>
      </c>
    </row>
    <row r="3" spans="1:5" ht="28.5">
      <c r="A3" s="10">
        <v>1</v>
      </c>
      <c r="B3" s="11" t="s">
        <v>91</v>
      </c>
      <c r="C3" s="16" t="s">
        <v>92</v>
      </c>
      <c r="D3" s="11"/>
      <c r="E3" s="16">
        <f>3515.33</f>
        <v>3515.33</v>
      </c>
    </row>
    <row r="4" spans="1:5" ht="14.25">
      <c r="A4" s="10">
        <v>2</v>
      </c>
      <c r="B4" s="11"/>
      <c r="C4" s="16"/>
      <c r="D4" s="11"/>
      <c r="E4" s="16"/>
    </row>
    <row r="5" spans="1:5" ht="14.25">
      <c r="A5" s="10">
        <v>3</v>
      </c>
      <c r="B5" s="11"/>
      <c r="C5" s="16"/>
      <c r="D5" s="11"/>
      <c r="E5" s="16"/>
    </row>
    <row r="6" spans="1:5" ht="14.25">
      <c r="A6" s="10">
        <v>4</v>
      </c>
      <c r="B6" s="11"/>
      <c r="C6" s="16"/>
      <c r="D6" s="32"/>
      <c r="E6" s="16"/>
    </row>
    <row r="7" spans="1:5" ht="14.25">
      <c r="A7" s="10">
        <v>5</v>
      </c>
      <c r="B7" s="11"/>
      <c r="C7" s="16"/>
      <c r="D7" s="32"/>
      <c r="E7" s="16"/>
    </row>
    <row r="8" spans="1:5" ht="15">
      <c r="A8" s="12"/>
      <c r="B8" s="33" t="s">
        <v>34</v>
      </c>
      <c r="C8" s="12"/>
      <c r="D8" s="33"/>
      <c r="E8" s="12">
        <f>E3+E4+E5+E6+E7</f>
        <v>3515.33</v>
      </c>
    </row>
    <row r="9" spans="1:5" ht="15">
      <c r="A9" s="34"/>
      <c r="B9" s="35"/>
      <c r="C9" s="34"/>
      <c r="D9" s="35"/>
      <c r="E9" s="34"/>
    </row>
    <row r="10" spans="1:5" ht="18">
      <c r="A10" s="53" t="s">
        <v>35</v>
      </c>
      <c r="B10" s="53"/>
      <c r="C10" s="53"/>
      <c r="D10" s="53"/>
      <c r="E10" s="53"/>
    </row>
    <row r="11" spans="1:5" ht="14.25">
      <c r="A11" s="36" t="s">
        <v>93</v>
      </c>
      <c r="B11" s="37" t="s">
        <v>17</v>
      </c>
      <c r="C11" s="38" t="s">
        <v>2</v>
      </c>
      <c r="D11" s="37" t="s">
        <v>18</v>
      </c>
      <c r="E11" s="38" t="s">
        <v>19</v>
      </c>
    </row>
    <row r="12" spans="1:5" ht="28.5">
      <c r="A12" s="14">
        <v>1</v>
      </c>
      <c r="B12" s="11" t="s">
        <v>94</v>
      </c>
      <c r="C12" s="16" t="s">
        <v>92</v>
      </c>
      <c r="D12" s="11"/>
      <c r="E12" s="16">
        <f>2980.84</f>
        <v>2980.84</v>
      </c>
    </row>
    <row r="13" spans="1:5" ht="42.75">
      <c r="A13" s="14">
        <v>2</v>
      </c>
      <c r="B13" s="15" t="s">
        <v>95</v>
      </c>
      <c r="C13" s="16" t="s">
        <v>92</v>
      </c>
      <c r="D13" s="15"/>
      <c r="E13" s="14">
        <f>7173.93</f>
        <v>7173.93</v>
      </c>
    </row>
    <row r="14" spans="1:5" ht="14.25">
      <c r="A14" s="14">
        <v>3</v>
      </c>
      <c r="B14" s="39"/>
      <c r="C14" s="14"/>
      <c r="D14" s="39"/>
      <c r="E14" s="14"/>
    </row>
    <row r="15" spans="1:5" ht="14.25">
      <c r="A15" s="14"/>
      <c r="B15" s="39"/>
      <c r="C15" s="14"/>
      <c r="D15" s="39"/>
      <c r="E15" s="14"/>
    </row>
    <row r="16" spans="1:5" ht="14.25">
      <c r="A16" s="14"/>
      <c r="B16" s="39"/>
      <c r="C16" s="14"/>
      <c r="D16" s="39"/>
      <c r="E16" s="14"/>
    </row>
    <row r="17" spans="1:5" ht="14.25">
      <c r="A17" s="14"/>
      <c r="B17" s="39"/>
      <c r="C17" s="14"/>
      <c r="D17" s="39"/>
      <c r="E17" s="14"/>
    </row>
    <row r="18" spans="1:5" ht="14.25">
      <c r="A18" s="14"/>
      <c r="B18" s="39"/>
      <c r="C18" s="14"/>
      <c r="D18" s="39"/>
      <c r="E18" s="14"/>
    </row>
    <row r="19" spans="1:5" ht="15">
      <c r="A19" s="12"/>
      <c r="B19" s="33" t="s">
        <v>34</v>
      </c>
      <c r="C19" s="12"/>
      <c r="D19" s="33"/>
      <c r="E19" s="12">
        <f>E12+E13+E14+E15+E16+E17+E18</f>
        <v>10154.77</v>
      </c>
    </row>
    <row r="20" spans="1:5" s="18" customFormat="1" ht="15">
      <c r="A20" s="17"/>
      <c r="B20" s="23"/>
      <c r="C20" s="17"/>
      <c r="D20" s="23"/>
      <c r="E20" s="17"/>
    </row>
    <row r="21" spans="1:5" ht="18">
      <c r="A21" s="19"/>
      <c r="B21" s="40"/>
      <c r="C21" s="20" t="s">
        <v>38</v>
      </c>
      <c r="D21" s="40"/>
      <c r="E21" s="19"/>
    </row>
    <row r="22" spans="1:5" ht="15">
      <c r="A22" s="12" t="s">
        <v>1</v>
      </c>
      <c r="B22" s="33" t="s">
        <v>17</v>
      </c>
      <c r="C22" s="12" t="s">
        <v>2</v>
      </c>
      <c r="D22" s="33" t="s">
        <v>18</v>
      </c>
      <c r="E22" s="12" t="s">
        <v>19</v>
      </c>
    </row>
    <row r="23" spans="1:5" s="18" customFormat="1" ht="15">
      <c r="A23" s="17"/>
      <c r="B23" s="23"/>
      <c r="C23" s="17"/>
      <c r="D23" s="23"/>
      <c r="E23" s="17"/>
    </row>
    <row r="24" spans="1:5" s="18" customFormat="1" ht="15">
      <c r="A24" s="17"/>
      <c r="B24" s="23"/>
      <c r="C24" s="17"/>
      <c r="D24" s="23"/>
      <c r="E24" s="17"/>
    </row>
    <row r="25" spans="1:5" s="18" customFormat="1" ht="15">
      <c r="A25" s="17"/>
      <c r="B25" s="23"/>
      <c r="C25" s="17"/>
      <c r="D25" s="23"/>
      <c r="E25" s="17"/>
    </row>
    <row r="26" spans="1:5" ht="15">
      <c r="A26" s="12"/>
      <c r="B26" s="33" t="s">
        <v>34</v>
      </c>
      <c r="C26" s="12"/>
      <c r="D26" s="33"/>
      <c r="E26" s="12"/>
    </row>
    <row r="27" spans="1:5" s="18" customFormat="1" ht="15">
      <c r="A27" s="17"/>
      <c r="B27" s="23"/>
      <c r="C27" s="17"/>
      <c r="D27" s="23"/>
      <c r="E27" s="17"/>
    </row>
    <row r="28" spans="1:5" ht="18">
      <c r="A28" s="53" t="s">
        <v>96</v>
      </c>
      <c r="B28" s="53"/>
      <c r="C28" s="53"/>
      <c r="D28" s="53"/>
      <c r="E28" s="53"/>
    </row>
    <row r="29" spans="1:5" ht="14.25">
      <c r="A29" s="36" t="s">
        <v>93</v>
      </c>
      <c r="B29" s="37" t="s">
        <v>17</v>
      </c>
      <c r="C29" s="38" t="s">
        <v>2</v>
      </c>
      <c r="D29" s="37" t="s">
        <v>18</v>
      </c>
      <c r="E29" s="38" t="s">
        <v>19</v>
      </c>
    </row>
    <row r="30" spans="1:5" ht="28.5">
      <c r="A30" s="14">
        <v>1</v>
      </c>
      <c r="B30" s="11" t="s">
        <v>97</v>
      </c>
      <c r="C30" s="16" t="s">
        <v>92</v>
      </c>
      <c r="D30" s="11"/>
      <c r="E30" s="16">
        <v>4233.12</v>
      </c>
    </row>
    <row r="31" spans="1:5" ht="28.5">
      <c r="A31" s="14">
        <v>2</v>
      </c>
      <c r="B31" s="15" t="s">
        <v>98</v>
      </c>
      <c r="C31" s="16" t="s">
        <v>92</v>
      </c>
      <c r="D31" s="15" t="s">
        <v>99</v>
      </c>
      <c r="E31" s="14">
        <v>2416.3</v>
      </c>
    </row>
    <row r="32" spans="1:5" ht="14.25">
      <c r="A32" s="14">
        <v>3</v>
      </c>
      <c r="B32" s="39" t="s">
        <v>100</v>
      </c>
      <c r="C32" s="14" t="s">
        <v>92</v>
      </c>
      <c r="D32" s="39" t="s">
        <v>101</v>
      </c>
      <c r="E32" s="14">
        <v>544.51</v>
      </c>
    </row>
    <row r="33" spans="1:5" ht="28.5">
      <c r="A33" s="14">
        <v>4</v>
      </c>
      <c r="B33" s="39" t="s">
        <v>102</v>
      </c>
      <c r="C33" s="14" t="s">
        <v>92</v>
      </c>
      <c r="D33" s="39" t="s">
        <v>103</v>
      </c>
      <c r="E33" s="14">
        <v>799.45</v>
      </c>
    </row>
    <row r="34" spans="1:5" ht="14.25">
      <c r="A34" s="14"/>
      <c r="B34" s="39"/>
      <c r="C34" s="14"/>
      <c r="D34" s="39"/>
      <c r="E34" s="14"/>
    </row>
    <row r="35" spans="1:5" ht="14.25">
      <c r="A35" s="14"/>
      <c r="B35" s="39"/>
      <c r="C35" s="14"/>
      <c r="D35" s="39"/>
      <c r="E35" s="14"/>
    </row>
    <row r="36" spans="1:5" ht="14.25">
      <c r="A36" s="14"/>
      <c r="B36" s="39"/>
      <c r="C36" s="14"/>
      <c r="D36" s="39"/>
      <c r="E36" s="14"/>
    </row>
    <row r="37" spans="1:5" ht="15">
      <c r="A37" s="12"/>
      <c r="B37" s="33" t="s">
        <v>34</v>
      </c>
      <c r="C37" s="12"/>
      <c r="D37" s="33"/>
      <c r="E37" s="12">
        <f>E30+E31+E32+E33+E34+E35+E36</f>
        <v>7993.38</v>
      </c>
    </row>
    <row r="38" spans="1:5" s="18" customFormat="1" ht="15">
      <c r="A38" s="17"/>
      <c r="B38" s="23"/>
      <c r="C38" s="17"/>
      <c r="D38" s="23"/>
      <c r="E38" s="17"/>
    </row>
    <row r="39" spans="1:5" ht="18">
      <c r="A39" s="53" t="s">
        <v>104</v>
      </c>
      <c r="B39" s="53"/>
      <c r="C39" s="53"/>
      <c r="D39" s="53"/>
      <c r="E39" s="53"/>
    </row>
    <row r="40" spans="1:5" ht="14.25">
      <c r="A40" s="36" t="s">
        <v>93</v>
      </c>
      <c r="B40" s="37" t="s">
        <v>17</v>
      </c>
      <c r="C40" s="38" t="s">
        <v>2</v>
      </c>
      <c r="D40" s="37" t="s">
        <v>18</v>
      </c>
      <c r="E40" s="38" t="s">
        <v>19</v>
      </c>
    </row>
    <row r="41" spans="1:5" ht="42.75">
      <c r="A41" s="14">
        <v>1</v>
      </c>
      <c r="B41" s="11" t="s">
        <v>105</v>
      </c>
      <c r="C41" s="16" t="s">
        <v>92</v>
      </c>
      <c r="D41" s="11" t="s">
        <v>106</v>
      </c>
      <c r="E41" s="16">
        <v>3028.42</v>
      </c>
    </row>
    <row r="42" spans="1:5" ht="71.25">
      <c r="A42" s="14">
        <v>2</v>
      </c>
      <c r="B42" s="15" t="s">
        <v>107</v>
      </c>
      <c r="C42" s="16" t="s">
        <v>92</v>
      </c>
      <c r="D42" s="15"/>
      <c r="E42" s="14">
        <v>1072.81</v>
      </c>
    </row>
    <row r="43" spans="1:5" ht="28.5">
      <c r="A43" s="14">
        <v>3</v>
      </c>
      <c r="B43" s="39" t="s">
        <v>108</v>
      </c>
      <c r="C43" s="14" t="s">
        <v>92</v>
      </c>
      <c r="D43" s="39" t="s">
        <v>109</v>
      </c>
      <c r="E43" s="14">
        <v>1543.45</v>
      </c>
    </row>
    <row r="44" spans="1:5" ht="14.25">
      <c r="A44" s="14">
        <v>4</v>
      </c>
      <c r="B44" s="39"/>
      <c r="C44" s="14" t="s">
        <v>92</v>
      </c>
      <c r="D44" s="39"/>
      <c r="E44" s="14"/>
    </row>
    <row r="45" spans="1:5" ht="14.25">
      <c r="A45" s="14"/>
      <c r="B45" s="39"/>
      <c r="C45" s="14"/>
      <c r="D45" s="39"/>
      <c r="E45" s="14"/>
    </row>
    <row r="46" spans="1:5" ht="14.25">
      <c r="A46" s="14"/>
      <c r="B46" s="39"/>
      <c r="C46" s="14"/>
      <c r="D46" s="39"/>
      <c r="E46" s="14"/>
    </row>
    <row r="47" spans="1:5" ht="14.25">
      <c r="A47" s="14"/>
      <c r="B47" s="39"/>
      <c r="C47" s="14"/>
      <c r="D47" s="39"/>
      <c r="E47" s="14"/>
    </row>
    <row r="48" spans="1:5" ht="15">
      <c r="A48" s="12"/>
      <c r="B48" s="33" t="s">
        <v>34</v>
      </c>
      <c r="C48" s="12"/>
      <c r="D48" s="33"/>
      <c r="E48" s="12">
        <f>E41+E42+E43+E44+E45+E46+E47</f>
        <v>5644.679999999999</v>
      </c>
    </row>
    <row r="49" spans="1:5" ht="15">
      <c r="A49" s="17"/>
      <c r="B49" s="23"/>
      <c r="C49" s="17"/>
      <c r="D49" s="23"/>
      <c r="E49" s="17"/>
    </row>
    <row r="50" spans="1:5" ht="18">
      <c r="A50" s="53" t="s">
        <v>56</v>
      </c>
      <c r="B50" s="53"/>
      <c r="C50" s="53"/>
      <c r="D50" s="53"/>
      <c r="E50" s="53"/>
    </row>
    <row r="51" spans="1:5" ht="14.25">
      <c r="A51" s="36" t="s">
        <v>93</v>
      </c>
      <c r="B51" s="37" t="s">
        <v>17</v>
      </c>
      <c r="C51" s="38" t="s">
        <v>2</v>
      </c>
      <c r="D51" s="37" t="s">
        <v>18</v>
      </c>
      <c r="E51" s="38" t="s">
        <v>19</v>
      </c>
    </row>
    <row r="52" spans="1:5" ht="21" customHeight="1">
      <c r="A52" s="14">
        <v>1</v>
      </c>
      <c r="B52" s="11" t="s">
        <v>110</v>
      </c>
      <c r="C52" s="16" t="s">
        <v>92</v>
      </c>
      <c r="D52" s="11"/>
      <c r="E52" s="16">
        <v>1076.03</v>
      </c>
    </row>
    <row r="53" spans="1:5" ht="14.25">
      <c r="A53" s="14">
        <v>2</v>
      </c>
      <c r="B53" s="15" t="s">
        <v>100</v>
      </c>
      <c r="C53" s="16" t="s">
        <v>92</v>
      </c>
      <c r="D53" s="15" t="s">
        <v>111</v>
      </c>
      <c r="E53" s="14">
        <f>580.98</f>
        <v>580.98</v>
      </c>
    </row>
    <row r="54" spans="1:5" ht="42.75">
      <c r="A54" s="14">
        <v>3</v>
      </c>
      <c r="B54" s="39" t="s">
        <v>112</v>
      </c>
      <c r="C54" s="14" t="s">
        <v>92</v>
      </c>
      <c r="D54" s="39" t="s">
        <v>113</v>
      </c>
      <c r="E54" s="14">
        <f>403.22</f>
        <v>403.22</v>
      </c>
    </row>
    <row r="55" spans="1:5" ht="14.25">
      <c r="A55" s="14">
        <v>4</v>
      </c>
      <c r="B55" s="39" t="s">
        <v>114</v>
      </c>
      <c r="C55" s="14" t="s">
        <v>92</v>
      </c>
      <c r="D55" s="39"/>
      <c r="E55" s="14">
        <f>7500.64</f>
        <v>7500.64</v>
      </c>
    </row>
    <row r="56" spans="1:5" ht="14.25">
      <c r="A56" s="14"/>
      <c r="B56" s="39"/>
      <c r="C56" s="14"/>
      <c r="D56" s="39"/>
      <c r="E56" s="14"/>
    </row>
    <row r="57" spans="1:5" ht="14.25">
      <c r="A57" s="14"/>
      <c r="B57" s="39"/>
      <c r="C57" s="14"/>
      <c r="D57" s="39"/>
      <c r="E57" s="14"/>
    </row>
    <row r="58" spans="1:5" ht="14.25">
      <c r="A58" s="14"/>
      <c r="B58" s="39"/>
      <c r="C58" s="14"/>
      <c r="D58" s="39"/>
      <c r="E58" s="14"/>
    </row>
    <row r="59" spans="1:5" ht="15">
      <c r="A59" s="12"/>
      <c r="B59" s="33" t="s">
        <v>34</v>
      </c>
      <c r="C59" s="12"/>
      <c r="D59" s="33"/>
      <c r="E59" s="12">
        <f>E52+E53+E54+E55+E56+E57+E58</f>
        <v>9560.87</v>
      </c>
    </row>
    <row r="60" spans="1:5" ht="15">
      <c r="A60" s="17"/>
      <c r="B60" s="23"/>
      <c r="C60" s="17"/>
      <c r="D60" s="23"/>
      <c r="E60" s="17"/>
    </row>
    <row r="61" spans="1:5" ht="18">
      <c r="A61" s="53" t="s">
        <v>63</v>
      </c>
      <c r="B61" s="53"/>
      <c r="C61" s="53"/>
      <c r="D61" s="53"/>
      <c r="E61" s="53"/>
    </row>
    <row r="62" spans="1:5" ht="14.25">
      <c r="A62" s="36" t="s">
        <v>93</v>
      </c>
      <c r="B62" s="37" t="s">
        <v>17</v>
      </c>
      <c r="C62" s="38" t="s">
        <v>2</v>
      </c>
      <c r="D62" s="37" t="s">
        <v>18</v>
      </c>
      <c r="E62" s="38" t="s">
        <v>19</v>
      </c>
    </row>
    <row r="63" spans="1:5" ht="14.25">
      <c r="A63" s="14"/>
      <c r="B63" s="11"/>
      <c r="C63" s="16"/>
      <c r="D63" s="11"/>
      <c r="E63" s="16"/>
    </row>
    <row r="64" spans="1:5" ht="14.25">
      <c r="A64" s="14"/>
      <c r="B64" s="15"/>
      <c r="C64" s="16"/>
      <c r="D64" s="15"/>
      <c r="E64" s="14"/>
    </row>
    <row r="65" spans="1:5" ht="14.25">
      <c r="A65" s="14"/>
      <c r="B65" s="39"/>
      <c r="C65" s="14"/>
      <c r="D65" s="39"/>
      <c r="E65" s="14"/>
    </row>
    <row r="66" spans="1:5" ht="14.25">
      <c r="A66" s="14"/>
      <c r="B66" s="39"/>
      <c r="C66" s="14"/>
      <c r="D66" s="39"/>
      <c r="E66" s="14"/>
    </row>
    <row r="67" spans="1:5" ht="15">
      <c r="A67" s="12"/>
      <c r="B67" s="33" t="s">
        <v>34</v>
      </c>
      <c r="C67" s="12"/>
      <c r="D67" s="33"/>
      <c r="E67" s="12">
        <f>SUM(E63:E66)</f>
        <v>0</v>
      </c>
    </row>
    <row r="68" spans="1:5" ht="15">
      <c r="A68" s="17"/>
      <c r="B68" s="23"/>
      <c r="C68" s="17"/>
      <c r="D68" s="23"/>
      <c r="E68" s="17"/>
    </row>
    <row r="69" spans="1:5" ht="18">
      <c r="A69" s="53" t="s">
        <v>65</v>
      </c>
      <c r="B69" s="53"/>
      <c r="C69" s="53"/>
      <c r="D69" s="53"/>
      <c r="E69" s="53"/>
    </row>
    <row r="70" spans="1:5" ht="14.25">
      <c r="A70" s="36" t="s">
        <v>93</v>
      </c>
      <c r="B70" s="37" t="s">
        <v>17</v>
      </c>
      <c r="C70" s="38" t="s">
        <v>2</v>
      </c>
      <c r="D70" s="37" t="s">
        <v>18</v>
      </c>
      <c r="E70" s="38" t="s">
        <v>19</v>
      </c>
    </row>
    <row r="71" spans="1:5" ht="42.75">
      <c r="A71" s="14">
        <v>1</v>
      </c>
      <c r="B71" s="11" t="s">
        <v>115</v>
      </c>
      <c r="C71" s="16" t="s">
        <v>92</v>
      </c>
      <c r="D71" s="11" t="s">
        <v>116</v>
      </c>
      <c r="E71" s="16">
        <v>1370.51</v>
      </c>
    </row>
    <row r="72" spans="1:5" ht="28.5">
      <c r="A72" s="14">
        <v>2</v>
      </c>
      <c r="B72" s="15" t="s">
        <v>117</v>
      </c>
      <c r="C72" s="16" t="s">
        <v>92</v>
      </c>
      <c r="D72" s="15"/>
      <c r="E72" s="14">
        <v>759.94</v>
      </c>
    </row>
    <row r="73" spans="1:5" ht="28.5">
      <c r="A73" s="14">
        <v>3</v>
      </c>
      <c r="B73" s="39" t="s">
        <v>118</v>
      </c>
      <c r="C73" s="14" t="s">
        <v>92</v>
      </c>
      <c r="D73" s="39" t="s">
        <v>119</v>
      </c>
      <c r="E73" s="14">
        <v>257.72</v>
      </c>
    </row>
    <row r="74" spans="1:5" ht="28.5">
      <c r="A74" s="14">
        <v>4</v>
      </c>
      <c r="B74" s="39" t="s">
        <v>118</v>
      </c>
      <c r="C74" s="14" t="s">
        <v>92</v>
      </c>
      <c r="D74" s="39" t="s">
        <v>120</v>
      </c>
      <c r="E74" s="14">
        <v>382.95</v>
      </c>
    </row>
    <row r="75" spans="1:5" ht="28.5">
      <c r="A75" s="14">
        <v>5</v>
      </c>
      <c r="B75" s="39" t="s">
        <v>118</v>
      </c>
      <c r="C75" s="14" t="s">
        <v>92</v>
      </c>
      <c r="D75" s="39" t="s">
        <v>121</v>
      </c>
      <c r="E75" s="14">
        <v>257.72</v>
      </c>
    </row>
    <row r="76" spans="1:5" ht="28.5">
      <c r="A76" s="14">
        <v>6</v>
      </c>
      <c r="B76" s="39" t="s">
        <v>118</v>
      </c>
      <c r="C76" s="14" t="s">
        <v>92</v>
      </c>
      <c r="D76" s="39" t="s">
        <v>122</v>
      </c>
      <c r="E76" s="14">
        <v>266.5</v>
      </c>
    </row>
    <row r="77" spans="1:5" ht="14.25">
      <c r="A77" s="14"/>
      <c r="B77" s="39"/>
      <c r="C77" s="14"/>
      <c r="D77" s="39"/>
      <c r="E77" s="14"/>
    </row>
    <row r="78" spans="1:5" ht="15">
      <c r="A78" s="12"/>
      <c r="B78" s="33" t="s">
        <v>34</v>
      </c>
      <c r="C78" s="12"/>
      <c r="D78" s="33"/>
      <c r="E78" s="12">
        <f>E71+E72+E73+E74+E75+E76+E77</f>
        <v>3295.34</v>
      </c>
    </row>
    <row r="79" spans="1:5" ht="15">
      <c r="A79" s="17"/>
      <c r="B79" s="23"/>
      <c r="C79" s="17"/>
      <c r="D79" s="23"/>
      <c r="E79" s="17"/>
    </row>
    <row r="80" spans="1:5" ht="18">
      <c r="A80" s="53" t="s">
        <v>123</v>
      </c>
      <c r="B80" s="53"/>
      <c r="C80" s="53"/>
      <c r="D80" s="53"/>
      <c r="E80" s="53"/>
    </row>
    <row r="81" spans="1:5" ht="14.25">
      <c r="A81" s="36" t="s">
        <v>93</v>
      </c>
      <c r="B81" s="37" t="s">
        <v>17</v>
      </c>
      <c r="C81" s="38" t="s">
        <v>2</v>
      </c>
      <c r="D81" s="37" t="s">
        <v>18</v>
      </c>
      <c r="E81" s="38" t="s">
        <v>19</v>
      </c>
    </row>
    <row r="82" spans="1:5" ht="28.5">
      <c r="A82" s="14">
        <v>1</v>
      </c>
      <c r="B82" s="11" t="s">
        <v>124</v>
      </c>
      <c r="C82" s="16" t="s">
        <v>92</v>
      </c>
      <c r="D82" s="11"/>
      <c r="E82" s="16">
        <v>2062.55</v>
      </c>
    </row>
    <row r="83" spans="1:5" ht="28.5">
      <c r="A83" s="14">
        <v>2</v>
      </c>
      <c r="B83" s="15" t="s">
        <v>118</v>
      </c>
      <c r="C83" s="16" t="s">
        <v>92</v>
      </c>
      <c r="D83" s="15" t="s">
        <v>125</v>
      </c>
      <c r="E83" s="14">
        <v>257.72</v>
      </c>
    </row>
    <row r="84" spans="1:5" ht="28.5">
      <c r="A84" s="14">
        <v>3</v>
      </c>
      <c r="B84" s="15" t="s">
        <v>118</v>
      </c>
      <c r="C84" s="14" t="s">
        <v>92</v>
      </c>
      <c r="D84" s="15" t="s">
        <v>126</v>
      </c>
      <c r="E84" s="14">
        <v>257.72</v>
      </c>
    </row>
    <row r="85" spans="1:5" ht="28.5">
      <c r="A85" s="14">
        <v>4</v>
      </c>
      <c r="B85" s="15" t="s">
        <v>118</v>
      </c>
      <c r="C85" s="14" t="s">
        <v>92</v>
      </c>
      <c r="D85" s="15" t="s">
        <v>127</v>
      </c>
      <c r="E85" s="14">
        <v>257.72</v>
      </c>
    </row>
    <row r="86" spans="1:5" ht="28.5">
      <c r="A86" s="14">
        <v>5</v>
      </c>
      <c r="B86" s="15" t="s">
        <v>118</v>
      </c>
      <c r="C86" s="14" t="s">
        <v>92</v>
      </c>
      <c r="D86" s="15" t="s">
        <v>113</v>
      </c>
      <c r="E86" s="14">
        <v>257.72</v>
      </c>
    </row>
    <row r="87" spans="1:5" ht="42.75">
      <c r="A87" s="14">
        <v>6</v>
      </c>
      <c r="B87" s="15" t="s">
        <v>128</v>
      </c>
      <c r="C87" s="14" t="s">
        <v>92</v>
      </c>
      <c r="D87" s="15" t="s">
        <v>129</v>
      </c>
      <c r="E87" s="14">
        <v>1464.89</v>
      </c>
    </row>
    <row r="88" spans="1:5" ht="15">
      <c r="A88" s="12"/>
      <c r="B88" s="33" t="s">
        <v>34</v>
      </c>
      <c r="C88" s="12"/>
      <c r="D88" s="33"/>
      <c r="E88" s="12">
        <f>SUM(E82:E87)</f>
        <v>4558.3200000000015</v>
      </c>
    </row>
    <row r="89" spans="1:5" ht="15">
      <c r="A89" s="17"/>
      <c r="B89" s="23"/>
      <c r="C89" s="17"/>
      <c r="D89" s="23"/>
      <c r="E89" s="17"/>
    </row>
    <row r="90" spans="1:5" ht="18">
      <c r="A90" s="53" t="s">
        <v>130</v>
      </c>
      <c r="B90" s="53"/>
      <c r="C90" s="53"/>
      <c r="D90" s="53"/>
      <c r="E90" s="53"/>
    </row>
    <row r="91" spans="1:5" ht="14.25">
      <c r="A91" s="36" t="s">
        <v>93</v>
      </c>
      <c r="B91" s="37" t="s">
        <v>17</v>
      </c>
      <c r="C91" s="38" t="s">
        <v>2</v>
      </c>
      <c r="D91" s="37" t="s">
        <v>18</v>
      </c>
      <c r="E91" s="38" t="s">
        <v>19</v>
      </c>
    </row>
    <row r="92" spans="1:5" ht="28.5">
      <c r="A92" s="14">
        <v>1</v>
      </c>
      <c r="B92" s="15" t="s">
        <v>118</v>
      </c>
      <c r="C92" s="16" t="s">
        <v>92</v>
      </c>
      <c r="D92" s="11" t="s">
        <v>131</v>
      </c>
      <c r="E92" s="16">
        <v>322.34</v>
      </c>
    </row>
    <row r="93" spans="1:5" ht="14.25">
      <c r="A93" s="14"/>
      <c r="B93" s="15"/>
      <c r="C93" s="16"/>
      <c r="D93" s="15"/>
      <c r="E93" s="14"/>
    </row>
    <row r="94" spans="1:5" ht="14.25">
      <c r="A94" s="14"/>
      <c r="B94" s="39"/>
      <c r="C94" s="14"/>
      <c r="D94" s="39"/>
      <c r="E94" s="14"/>
    </row>
    <row r="95" spans="1:5" ht="14.25">
      <c r="A95" s="14"/>
      <c r="B95" s="39"/>
      <c r="C95" s="14"/>
      <c r="D95" s="39"/>
      <c r="E95" s="14"/>
    </row>
    <row r="96" spans="1:5" ht="15">
      <c r="A96" s="12"/>
      <c r="B96" s="33" t="s">
        <v>34</v>
      </c>
      <c r="C96" s="12"/>
      <c r="D96" s="33"/>
      <c r="E96" s="12">
        <f>SUM(E92:E95)</f>
        <v>322.34</v>
      </c>
    </row>
    <row r="97" spans="1:5" ht="15">
      <c r="A97" s="17"/>
      <c r="B97" s="23"/>
      <c r="C97" s="17"/>
      <c r="D97" s="23"/>
      <c r="E97" s="17"/>
    </row>
    <row r="98" spans="1:5" ht="18">
      <c r="A98" s="53" t="s">
        <v>132</v>
      </c>
      <c r="B98" s="53"/>
      <c r="C98" s="53"/>
      <c r="D98" s="53"/>
      <c r="E98" s="53"/>
    </row>
    <row r="99" spans="1:5" ht="14.25">
      <c r="A99" s="36" t="s">
        <v>93</v>
      </c>
      <c r="B99" s="37" t="s">
        <v>17</v>
      </c>
      <c r="C99" s="38" t="s">
        <v>2</v>
      </c>
      <c r="D99" s="37" t="s">
        <v>18</v>
      </c>
      <c r="E99" s="38" t="s">
        <v>19</v>
      </c>
    </row>
    <row r="100" spans="1:5" ht="14.25">
      <c r="A100" s="14"/>
      <c r="B100" s="11"/>
      <c r="C100" s="16"/>
      <c r="D100" s="11"/>
      <c r="E100" s="16"/>
    </row>
    <row r="101" spans="1:5" ht="14.25">
      <c r="A101" s="14"/>
      <c r="B101" s="15"/>
      <c r="C101" s="16"/>
      <c r="D101" s="15"/>
      <c r="E101" s="14"/>
    </row>
    <row r="102" spans="1:5" ht="14.25">
      <c r="A102" s="14"/>
      <c r="B102" s="39"/>
      <c r="C102" s="14"/>
      <c r="D102" s="39"/>
      <c r="E102" s="14"/>
    </row>
    <row r="103" spans="1:5" ht="14.25">
      <c r="A103" s="14"/>
      <c r="B103" s="39"/>
      <c r="C103" s="14"/>
      <c r="D103" s="39"/>
      <c r="E103" s="14"/>
    </row>
    <row r="104" spans="1:5" ht="15">
      <c r="A104" s="12"/>
      <c r="B104" s="33" t="s">
        <v>34</v>
      </c>
      <c r="C104" s="12"/>
      <c r="D104" s="33"/>
      <c r="E104" s="12">
        <f>SUM(E100:E103)</f>
        <v>0</v>
      </c>
    </row>
    <row r="105" spans="1:5" s="18" customFormat="1" ht="15">
      <c r="A105" s="17"/>
      <c r="B105" s="23"/>
      <c r="C105" s="17"/>
      <c r="D105" s="23"/>
      <c r="E105" s="17"/>
    </row>
    <row r="106" spans="1:5" s="18" customFormat="1" ht="18">
      <c r="A106" s="53" t="s">
        <v>133</v>
      </c>
      <c r="B106" s="53"/>
      <c r="C106" s="53"/>
      <c r="D106" s="53"/>
      <c r="E106" s="53"/>
    </row>
    <row r="107" spans="1:5" s="18" customFormat="1" ht="14.25">
      <c r="A107" s="36" t="s">
        <v>93</v>
      </c>
      <c r="B107" s="37" t="s">
        <v>17</v>
      </c>
      <c r="C107" s="38" t="s">
        <v>2</v>
      </c>
      <c r="D107" s="37" t="s">
        <v>18</v>
      </c>
      <c r="E107" s="38" t="s">
        <v>19</v>
      </c>
    </row>
    <row r="108" spans="1:5" s="18" customFormat="1" ht="28.5">
      <c r="A108" s="14">
        <v>1</v>
      </c>
      <c r="B108" s="11" t="s">
        <v>134</v>
      </c>
      <c r="C108" s="16" t="s">
        <v>92</v>
      </c>
      <c r="D108" s="11"/>
      <c r="E108" s="16">
        <v>5514.34</v>
      </c>
    </row>
    <row r="109" spans="1:5" s="18" customFormat="1" ht="14.25">
      <c r="A109" s="14"/>
      <c r="B109" s="15"/>
      <c r="C109" s="16"/>
      <c r="D109" s="15"/>
      <c r="E109" s="14"/>
    </row>
    <row r="110" spans="1:5" s="18" customFormat="1" ht="14.25">
      <c r="A110" s="14"/>
      <c r="B110" s="39"/>
      <c r="C110" s="14"/>
      <c r="D110" s="39"/>
      <c r="E110" s="14"/>
    </row>
    <row r="111" spans="1:5" s="18" customFormat="1" ht="14.25">
      <c r="A111" s="14"/>
      <c r="B111" s="39"/>
      <c r="C111" s="14"/>
      <c r="D111" s="39"/>
      <c r="E111" s="14"/>
    </row>
    <row r="112" spans="1:5" s="18" customFormat="1" ht="15">
      <c r="A112" s="12"/>
      <c r="B112" s="33" t="s">
        <v>34</v>
      </c>
      <c r="C112" s="12"/>
      <c r="D112" s="33"/>
      <c r="E112" s="12">
        <f>SUM(E108:E111)</f>
        <v>5514.34</v>
      </c>
    </row>
    <row r="113" spans="1:5" s="18" customFormat="1" ht="15">
      <c r="A113" s="17"/>
      <c r="B113" s="23"/>
      <c r="C113" s="17"/>
      <c r="D113" s="23"/>
      <c r="E113" s="17"/>
    </row>
    <row r="114" spans="1:5" ht="15">
      <c r="A114" s="28"/>
      <c r="B114" s="41" t="s">
        <v>90</v>
      </c>
      <c r="C114" s="28"/>
      <c r="D114" s="41"/>
      <c r="E114" s="28">
        <f>E8+E19+E26+E37+E48+E59+E67+E78+E88+E96+E112</f>
        <v>50559.369999999995</v>
      </c>
    </row>
  </sheetData>
  <sheetProtection selectLockedCells="1" selectUnlockedCells="1"/>
  <mergeCells count="11">
    <mergeCell ref="A61:E61"/>
    <mergeCell ref="A69:E69"/>
    <mergeCell ref="A80:E80"/>
    <mergeCell ref="A90:E90"/>
    <mergeCell ref="A98:E98"/>
    <mergeCell ref="A106:E106"/>
    <mergeCell ref="A1:E1"/>
    <mergeCell ref="A10:E10"/>
    <mergeCell ref="A28:E28"/>
    <mergeCell ref="A39:E39"/>
    <mergeCell ref="A50:E5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34.8515625" style="0" customWidth="1"/>
    <col min="3" max="3" width="24.7109375" style="0" customWidth="1"/>
  </cols>
  <sheetData>
    <row r="4" spans="1:3" ht="15.75">
      <c r="A4" s="42" t="s">
        <v>1</v>
      </c>
      <c r="B4" s="42" t="s">
        <v>135</v>
      </c>
      <c r="C4" s="42" t="s">
        <v>136</v>
      </c>
    </row>
    <row r="5" spans="1:3" ht="14.25">
      <c r="A5" s="14"/>
      <c r="B5" s="14"/>
      <c r="C5" s="14"/>
    </row>
    <row r="6" spans="1:3" ht="14.25">
      <c r="A6" s="14">
        <v>1</v>
      </c>
      <c r="B6" s="14"/>
      <c r="C6" s="14"/>
    </row>
    <row r="7" spans="1:3" ht="14.25">
      <c r="A7" s="14">
        <v>2</v>
      </c>
      <c r="B7" s="15"/>
      <c r="C7" s="14"/>
    </row>
    <row r="8" spans="1:3" ht="14.25">
      <c r="A8" s="14">
        <v>3</v>
      </c>
      <c r="B8" s="15"/>
      <c r="C8" s="14"/>
    </row>
    <row r="9" spans="1:3" ht="14.25">
      <c r="A9" s="14">
        <v>4</v>
      </c>
      <c r="B9" s="15"/>
      <c r="C9" s="14"/>
    </row>
    <row r="10" spans="1:3" ht="14.25">
      <c r="A10" s="14">
        <v>5</v>
      </c>
      <c r="B10" s="15"/>
      <c r="C10" s="14"/>
    </row>
    <row r="11" spans="1:3" ht="14.25">
      <c r="A11" s="14"/>
      <c r="B11" s="15"/>
      <c r="C11" s="14"/>
    </row>
    <row r="12" spans="1:3" ht="14.25">
      <c r="A12" s="14"/>
      <c r="B12" s="15"/>
      <c r="C12" s="14"/>
    </row>
    <row r="13" spans="1:3" ht="14.25">
      <c r="A13" s="43"/>
      <c r="B13" s="44" t="s">
        <v>90</v>
      </c>
      <c r="C13" s="43">
        <f>C6+C7+C8+C9+C10</f>
        <v>0</v>
      </c>
    </row>
    <row r="14" spans="1:3" ht="14.25">
      <c r="A14" s="45"/>
      <c r="B14" s="46"/>
      <c r="C14" s="45"/>
    </row>
    <row r="15" spans="1:3" ht="14.25">
      <c r="A15" s="45"/>
      <c r="B15" s="46"/>
      <c r="C15" s="45"/>
    </row>
    <row r="16" spans="1:3" ht="14.25">
      <c r="A16" s="45"/>
      <c r="B16" s="46"/>
      <c r="C16" s="45"/>
    </row>
    <row r="17" spans="1:3" ht="14.25">
      <c r="A17" s="45"/>
      <c r="B17" s="46"/>
      <c r="C17" s="45"/>
    </row>
    <row r="18" spans="1:3" ht="14.25">
      <c r="A18" s="45"/>
      <c r="B18" s="46"/>
      <c r="C18" s="45"/>
    </row>
    <row r="19" spans="1:3" ht="14.25">
      <c r="A19" s="45"/>
      <c r="B19" s="46"/>
      <c r="C19" s="45"/>
    </row>
    <row r="20" spans="1:3" ht="14.25">
      <c r="A20" s="45"/>
      <c r="B20" s="45"/>
      <c r="C20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2020-10-21T12:00:52Z</dcterms:modified>
  <cp:category/>
  <cp:version/>
  <cp:contentType/>
  <cp:contentStatus/>
</cp:coreProperties>
</file>